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arks &amp; Wildlife Program\CPW Director's Innovation Fund\2021\"/>
    </mc:Choice>
  </mc:AlternateContent>
  <xr:revisionPtr revIDLastSave="0" documentId="8_{E91AE63F-692D-45AB-8116-390B0FCDD26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udget Form" sheetId="1" r:id="rId1"/>
  </sheets>
  <definedNames>
    <definedName name="_xlnm.Print_Area" localSheetId="0">'Budget Form'!$A$1:$H$39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C31" i="1"/>
  <c r="F31" i="1" s="1"/>
  <c r="F34" i="1" s="1"/>
  <c r="E23" i="1"/>
  <c r="H23" i="1" s="1"/>
  <c r="G20" i="1"/>
  <c r="H20" i="1" s="1"/>
  <c r="G19" i="1"/>
  <c r="H19" i="1" s="1"/>
  <c r="F16" i="1"/>
  <c r="H16" i="1" s="1"/>
  <c r="E14" i="1"/>
  <c r="E15" i="1"/>
  <c r="H15" i="1" s="1"/>
  <c r="H6" i="1"/>
  <c r="H7" i="1"/>
  <c r="H5" i="1"/>
  <c r="G10" i="1"/>
  <c r="F10" i="1"/>
  <c r="E10" i="1"/>
  <c r="H35" i="1"/>
  <c r="H32" i="1"/>
  <c r="H33" i="1"/>
  <c r="H30" i="1"/>
  <c r="F27" i="1"/>
  <c r="F37" i="1" s="1"/>
  <c r="H17" i="1"/>
  <c r="H18" i="1"/>
  <c r="H21" i="1"/>
  <c r="H22" i="1"/>
  <c r="H24" i="1"/>
  <c r="H25" i="1"/>
  <c r="H26" i="1"/>
  <c r="H13" i="1"/>
  <c r="H9" i="1"/>
  <c r="E34" i="1"/>
  <c r="G34" i="1"/>
  <c r="H31" i="1" l="1"/>
  <c r="H34" i="1" s="1"/>
  <c r="G27" i="1"/>
  <c r="G37" i="1" s="1"/>
  <c r="E27" i="1"/>
  <c r="E37" i="1" s="1"/>
  <c r="H14" i="1"/>
  <c r="H27" i="1" s="1"/>
  <c r="H10" i="1"/>
  <c r="H37" i="1" l="1"/>
  <c r="D42" i="1" s="1"/>
  <c r="B45" i="1" l="1"/>
  <c r="E42" i="1" l="1"/>
</calcChain>
</file>

<file path=xl/sharedStrings.xml><?xml version="1.0" encoding="utf-8"?>
<sst xmlns="http://schemas.openxmlformats.org/spreadsheetml/2006/main" count="61" uniqueCount="53">
  <si>
    <t>Date Secured</t>
  </si>
  <si>
    <t>GOCO Grant Request</t>
  </si>
  <si>
    <t>Applicant Match ($)</t>
  </si>
  <si>
    <t>Partner Match ($)</t>
  </si>
  <si>
    <t>CASH</t>
  </si>
  <si>
    <t>IN-KIND</t>
  </si>
  <si>
    <t>TOTAL SOURCE OF FUNDS</t>
  </si>
  <si>
    <t>Source of Funds</t>
  </si>
  <si>
    <t>Total Funding ($)</t>
  </si>
  <si>
    <t>Project Budget</t>
  </si>
  <si>
    <t>Use of Funds</t>
  </si>
  <si>
    <t>USE OF FUNDS - CASH SUBTOTAL</t>
  </si>
  <si>
    <t>USE OF FUNDS - IN-KIND SUBTOTAL</t>
  </si>
  <si>
    <t>TOTAL PROJECT COST</t>
  </si>
  <si>
    <t>GOCO Funds</t>
  </si>
  <si>
    <t>Applicant Funds</t>
  </si>
  <si>
    <t>Partner Funds</t>
  </si>
  <si>
    <t>Number of Units</t>
  </si>
  <si>
    <t>Cost Per Unit</t>
  </si>
  <si>
    <t>vendor/service provider</t>
  </si>
  <si>
    <t xml:space="preserve">Great Outdoors Colorado </t>
  </si>
  <si>
    <t>CALCULATION OF MATCH REQUIREMENTS</t>
  </si>
  <si>
    <t>Item</t>
  </si>
  <si>
    <t>Explanation</t>
  </si>
  <si>
    <t>Requirement</t>
  </si>
  <si>
    <t>Actual</t>
  </si>
  <si>
    <t>Meets Requirement?</t>
  </si>
  <si>
    <t>Minimum Match</t>
  </si>
  <si>
    <t>CALCULATION OF GOCO %</t>
  </si>
  <si>
    <t>GOCO % of Total Costs</t>
  </si>
  <si>
    <t>Materials (if applicable)</t>
  </si>
  <si>
    <t>CPW</t>
  </si>
  <si>
    <t xml:space="preserve">Fishing Equipment </t>
  </si>
  <si>
    <t xml:space="preserve">Marketing </t>
  </si>
  <si>
    <t xml:space="preserve">CPW Volunteers </t>
  </si>
  <si>
    <t xml:space="preserve">Cabelas </t>
  </si>
  <si>
    <t>Rods</t>
  </si>
  <si>
    <t>Reels</t>
  </si>
  <si>
    <t>Lures</t>
  </si>
  <si>
    <t>Local Newspaper</t>
  </si>
  <si>
    <t xml:space="preserve">Half page ad </t>
  </si>
  <si>
    <t>Bi-lingual flyers for local schools</t>
  </si>
  <si>
    <t xml:space="preserve">Local print shop </t>
  </si>
  <si>
    <t xml:space="preserve">Transportation </t>
  </si>
  <si>
    <t xml:space="preserve">School district </t>
  </si>
  <si>
    <t xml:space="preserve">School bus rental to transport youth to fishing derby </t>
  </si>
  <si>
    <t>Services (if applicable)</t>
  </si>
  <si>
    <t>Fishing derby teachers and school bus driver</t>
  </si>
  <si>
    <t xml:space="preserve">No. of Units / Hours </t>
  </si>
  <si>
    <t xml:space="preserve">Cost Per Unit / Hour </t>
  </si>
  <si>
    <t xml:space="preserve">CPW volunteers - 6 volunteers for 5 hours </t>
  </si>
  <si>
    <t xml:space="preserve">Local Chamber of Commerce </t>
  </si>
  <si>
    <t>10%/Total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</si>
</sst>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  <numFmt numFmtId="166" formatCode="[$-409]mmm\-yy;@"/>
    <numFmt numFmtId="167" formatCode="_(* #,##0_);_(* \(#,##0\);_(* &quot;-&quot;??_);_(@_)"/>
  </numFmts>
  <fonts count="19" x14ac:knownFonts="1">
    <font>
      <sz val="10"/>
      <name val="Arial"/>
    </font>
    <font>
      <sz val="1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18"/>
      <name val="Times New Roman"/>
      <family val="1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17" fontId="10" fillId="0" borderId="1" xfId="0" applyNumberFormat="1" applyFont="1" applyBorder="1" applyAlignment="1">
      <alignment wrapText="1"/>
    </xf>
    <xf numFmtId="0" fontId="4" fillId="0" borderId="1" xfId="0" applyFont="1" applyBorder="1"/>
    <xf numFmtId="0" fontId="12" fillId="0" borderId="1" xfId="0" applyFont="1" applyBorder="1" applyAlignment="1">
      <alignment vertical="top" wrapText="1"/>
    </xf>
    <xf numFmtId="3" fontId="6" fillId="0" borderId="1" xfId="0" applyNumberFormat="1" applyFont="1" applyBorder="1"/>
    <xf numFmtId="0" fontId="13" fillId="0" borderId="1" xfId="0" applyFont="1" applyBorder="1"/>
    <xf numFmtId="0" fontId="6" fillId="0" borderId="1" xfId="0" applyFont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wrapText="1"/>
    </xf>
    <xf numFmtId="6" fontId="7" fillId="2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left" wrapText="1"/>
    </xf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/>
    <xf numFmtId="0" fontId="6" fillId="0" borderId="3" xfId="0" applyFont="1" applyBorder="1" applyAlignment="1">
      <alignment horizontal="right"/>
    </xf>
    <xf numFmtId="8" fontId="7" fillId="2" borderId="1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9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43" fontId="6" fillId="0" borderId="1" xfId="0" applyNumberFormat="1" applyFont="1" applyBorder="1" applyAlignment="1">
      <alignment horizontal="right" vertical="top" wrapText="1"/>
    </xf>
    <xf numFmtId="43" fontId="3" fillId="0" borderId="1" xfId="0" applyNumberFormat="1" applyFont="1" applyBorder="1" applyAlignment="1">
      <alignment horizontal="right" vertical="top" wrapText="1"/>
    </xf>
    <xf numFmtId="43" fontId="7" fillId="0" borderId="1" xfId="0" applyNumberFormat="1" applyFont="1" applyBorder="1" applyAlignment="1">
      <alignment horizontal="right" wrapText="1"/>
    </xf>
    <xf numFmtId="43" fontId="10" fillId="2" borderId="1" xfId="0" applyNumberFormat="1" applyFont="1" applyFill="1" applyBorder="1" applyAlignment="1">
      <alignment horizontal="right" wrapText="1"/>
    </xf>
    <xf numFmtId="43" fontId="3" fillId="2" borderId="1" xfId="0" applyNumberFormat="1" applyFont="1" applyFill="1" applyBorder="1" applyAlignment="1">
      <alignment horizontal="right" wrapText="1"/>
    </xf>
    <xf numFmtId="43" fontId="10" fillId="0" borderId="1" xfId="0" applyNumberFormat="1" applyFont="1" applyBorder="1" applyAlignment="1">
      <alignment horizontal="right" wrapText="1"/>
    </xf>
    <xf numFmtId="43" fontId="3" fillId="0" borderId="1" xfId="0" applyNumberFormat="1" applyFont="1" applyBorder="1" applyAlignment="1">
      <alignment horizontal="right" wrapText="1"/>
    </xf>
    <xf numFmtId="0" fontId="7" fillId="3" borderId="1" xfId="0" applyFont="1" applyFill="1" applyBorder="1" applyAlignment="1">
      <alignment horizontal="right" wrapText="1"/>
    </xf>
    <xf numFmtId="3" fontId="7" fillId="3" borderId="1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/>
    <xf numFmtId="3" fontId="13" fillId="0" borderId="0" xfId="0" applyNumberFormat="1" applyFont="1" applyBorder="1" applyAlignment="1"/>
    <xf numFmtId="0" fontId="6" fillId="0" borderId="0" xfId="0" applyFont="1" applyBorder="1" applyAlignment="1"/>
    <xf numFmtId="0" fontId="18" fillId="0" borderId="0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13" fillId="0" borderId="16" xfId="0" applyFont="1" applyBorder="1" applyAlignment="1"/>
    <xf numFmtId="0" fontId="6" fillId="0" borderId="17" xfId="0" applyFont="1" applyBorder="1" applyAlignment="1">
      <alignment horizontal="right"/>
    </xf>
    <xf numFmtId="0" fontId="6" fillId="0" borderId="16" xfId="0" applyFont="1" applyBorder="1" applyAlignment="1"/>
    <xf numFmtId="0" fontId="6" fillId="0" borderId="18" xfId="0" applyFont="1" applyBorder="1" applyAlignment="1">
      <alignment horizontal="right"/>
    </xf>
    <xf numFmtId="3" fontId="6" fillId="0" borderId="19" xfId="0" applyNumberFormat="1" applyFont="1" applyBorder="1" applyAlignment="1"/>
    <xf numFmtId="0" fontId="14" fillId="0" borderId="0" xfId="0" applyFont="1" applyBorder="1" applyAlignment="1"/>
    <xf numFmtId="3" fontId="6" fillId="0" borderId="0" xfId="0" applyNumberFormat="1" applyFont="1" applyBorder="1" applyAlignment="1"/>
    <xf numFmtId="0" fontId="18" fillId="0" borderId="16" xfId="0" applyFont="1" applyBorder="1" applyAlignment="1"/>
    <xf numFmtId="0" fontId="18" fillId="0" borderId="0" xfId="0" applyFont="1" applyBorder="1" applyAlignment="1"/>
    <xf numFmtId="164" fontId="18" fillId="0" borderId="0" xfId="0" applyNumberFormat="1" applyFont="1" applyBorder="1" applyAlignment="1"/>
    <xf numFmtId="0" fontId="18" fillId="0" borderId="20" xfId="0" applyFont="1" applyBorder="1" applyAlignment="1"/>
    <xf numFmtId="10" fontId="18" fillId="0" borderId="21" xfId="0" applyNumberFormat="1" applyFont="1" applyBorder="1" applyAlignment="1"/>
    <xf numFmtId="3" fontId="6" fillId="0" borderId="21" xfId="0" applyNumberFormat="1" applyFont="1" applyBorder="1" applyAlignment="1"/>
    <xf numFmtId="0" fontId="6" fillId="0" borderId="21" xfId="0" applyFont="1" applyFill="1" applyBorder="1" applyAlignment="1"/>
    <xf numFmtId="166" fontId="9" fillId="3" borderId="1" xfId="0" applyNumberFormat="1" applyFont="1" applyFill="1" applyBorder="1" applyAlignment="1">
      <alignment wrapText="1"/>
    </xf>
    <xf numFmtId="165" fontId="9" fillId="3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43" fontId="6" fillId="0" borderId="1" xfId="0" applyNumberFormat="1" applyFont="1" applyBorder="1" applyAlignment="1">
      <alignment wrapText="1"/>
    </xf>
    <xf numFmtId="43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7" fontId="6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165" fontId="7" fillId="2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wrapText="1"/>
    </xf>
    <xf numFmtId="164" fontId="13" fillId="0" borderId="1" xfId="0" applyNumberFormat="1" applyFont="1" applyBorder="1" applyAlignment="1">
      <alignment horizontal="right" wrapText="1"/>
    </xf>
    <xf numFmtId="0" fontId="1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/>
    </xf>
    <xf numFmtId="0" fontId="0" fillId="0" borderId="19" xfId="0" applyBorder="1"/>
    <xf numFmtId="0" fontId="4" fillId="0" borderId="16" xfId="0" applyFont="1" applyBorder="1" applyAlignment="1">
      <alignment horizontal="center"/>
    </xf>
    <xf numFmtId="0" fontId="0" fillId="0" borderId="0" xfId="0"/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0" fillId="2" borderId="2" xfId="0" applyFill="1" applyBorder="1" applyAlignment="1"/>
    <xf numFmtId="0" fontId="6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1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13" zoomScaleNormal="100" workbookViewId="0">
      <selection activeCell="C43" sqref="C43"/>
    </sheetView>
  </sheetViews>
  <sheetFormatPr defaultRowHeight="12.75" x14ac:dyDescent="0.2"/>
  <cols>
    <col min="1" max="1" width="30.28515625" style="4" customWidth="1"/>
    <col min="2" max="2" width="28.85546875" style="34" customWidth="1"/>
    <col min="3" max="3" width="12.85546875" style="4" customWidth="1"/>
    <col min="4" max="4" width="12.5703125" style="4" customWidth="1"/>
    <col min="5" max="5" width="14" style="4" customWidth="1"/>
    <col min="6" max="6" width="13.85546875" style="4" customWidth="1"/>
    <col min="7" max="7" width="12.42578125" style="9" bestFit="1" customWidth="1"/>
    <col min="8" max="8" width="12.85546875" style="11" customWidth="1"/>
    <col min="9" max="9" width="9.140625" style="4" customWidth="1"/>
    <col min="10" max="16384" width="9.140625" style="4"/>
  </cols>
  <sheetData>
    <row r="1" spans="1:8" s="1" customFormat="1" ht="18.75" customHeight="1" x14ac:dyDescent="0.35">
      <c r="A1" s="101" t="s">
        <v>9</v>
      </c>
      <c r="B1" s="102"/>
      <c r="C1" s="102"/>
      <c r="D1" s="102"/>
      <c r="E1" s="102"/>
      <c r="F1" s="102"/>
      <c r="G1" s="102"/>
      <c r="H1" s="103"/>
    </row>
    <row r="2" spans="1:8" s="3" customFormat="1" ht="9" customHeight="1" x14ac:dyDescent="0.3">
      <c r="A2" s="107"/>
      <c r="B2" s="107"/>
      <c r="C2" s="107"/>
      <c r="D2" s="107"/>
      <c r="E2" s="107"/>
      <c r="F2" s="107"/>
      <c r="G2" s="107"/>
      <c r="H2" s="2"/>
    </row>
    <row r="3" spans="1:8" s="7" customFormat="1" ht="31.5" x14ac:dyDescent="0.25">
      <c r="A3" s="72"/>
      <c r="B3" s="20" t="s">
        <v>7</v>
      </c>
      <c r="C3" s="19" t="s">
        <v>0</v>
      </c>
      <c r="D3" s="113"/>
      <c r="E3" s="19" t="s">
        <v>1</v>
      </c>
      <c r="F3" s="20" t="s">
        <v>2</v>
      </c>
      <c r="G3" s="21" t="s">
        <v>3</v>
      </c>
      <c r="H3" s="20" t="s">
        <v>8</v>
      </c>
    </row>
    <row r="4" spans="1:8" ht="14.25" customHeight="1" x14ac:dyDescent="0.25">
      <c r="A4" s="73" t="s">
        <v>4</v>
      </c>
      <c r="B4" s="31"/>
      <c r="C4" s="12"/>
      <c r="D4" s="114"/>
      <c r="E4" s="38"/>
      <c r="F4" s="13"/>
      <c r="G4" s="39"/>
      <c r="H4" s="13"/>
    </row>
    <row r="5" spans="1:8" ht="14.25" customHeight="1" x14ac:dyDescent="0.25">
      <c r="A5" s="95"/>
      <c r="B5" s="29" t="s">
        <v>20</v>
      </c>
      <c r="C5" s="70">
        <v>43629</v>
      </c>
      <c r="D5" s="114"/>
      <c r="E5" s="71">
        <v>7500</v>
      </c>
      <c r="F5" s="49"/>
      <c r="G5" s="50"/>
      <c r="H5" s="27">
        <f>SUM(E5)</f>
        <v>7500</v>
      </c>
    </row>
    <row r="6" spans="1:8" ht="17.25" customHeight="1" x14ac:dyDescent="0.25">
      <c r="A6" s="96"/>
      <c r="B6" s="29" t="s">
        <v>31</v>
      </c>
      <c r="C6" s="6">
        <v>43497</v>
      </c>
      <c r="D6" s="114"/>
      <c r="E6" s="43"/>
      <c r="F6" s="43">
        <v>1000</v>
      </c>
      <c r="G6" s="43"/>
      <c r="H6" s="27">
        <f>F6</f>
        <v>1000</v>
      </c>
    </row>
    <row r="7" spans="1:8" ht="17.25" customHeight="1" x14ac:dyDescent="0.25">
      <c r="A7" s="96"/>
      <c r="B7" s="29" t="s">
        <v>51</v>
      </c>
      <c r="C7" s="6">
        <v>43497</v>
      </c>
      <c r="D7" s="114"/>
      <c r="E7" s="43"/>
      <c r="F7" s="44"/>
      <c r="G7" s="43">
        <v>750</v>
      </c>
      <c r="H7" s="27">
        <f>G7</f>
        <v>750</v>
      </c>
    </row>
    <row r="8" spans="1:8" ht="15" customHeight="1" x14ac:dyDescent="0.25">
      <c r="A8" s="73" t="s">
        <v>5</v>
      </c>
      <c r="B8" s="32"/>
      <c r="C8" s="14"/>
      <c r="D8" s="114"/>
      <c r="E8" s="45"/>
      <c r="F8" s="45"/>
      <c r="G8" s="46"/>
      <c r="H8" s="28"/>
    </row>
    <row r="9" spans="1:8" ht="15" customHeight="1" x14ac:dyDescent="0.25">
      <c r="A9" s="74"/>
      <c r="B9" s="29" t="s">
        <v>34</v>
      </c>
      <c r="C9" s="30"/>
      <c r="D9" s="114"/>
      <c r="E9" s="47"/>
      <c r="F9" s="47">
        <v>706.8</v>
      </c>
      <c r="G9" s="48"/>
      <c r="H9" s="27">
        <f>SUM(E9:G9)</f>
        <v>706.8</v>
      </c>
    </row>
    <row r="10" spans="1:8" ht="18" customHeight="1" x14ac:dyDescent="0.25">
      <c r="A10" s="73" t="s">
        <v>6</v>
      </c>
      <c r="B10" s="31"/>
      <c r="C10" s="15"/>
      <c r="D10" s="115"/>
      <c r="E10" s="26">
        <f>SUM(E5:E9)</f>
        <v>7500</v>
      </c>
      <c r="F10" s="26">
        <f>SUM(F5:F9)</f>
        <v>1706.8</v>
      </c>
      <c r="G10" s="26">
        <f>SUM(G5:G9)</f>
        <v>750</v>
      </c>
      <c r="H10" s="26">
        <f>SUM(E10:G10)</f>
        <v>9956.7999999999993</v>
      </c>
    </row>
    <row r="11" spans="1:8" ht="11.25" customHeight="1" x14ac:dyDescent="0.2">
      <c r="A11" s="110"/>
      <c r="B11" s="111"/>
      <c r="C11" s="111"/>
      <c r="D11" s="111"/>
      <c r="E11" s="111"/>
      <c r="F11" s="111"/>
      <c r="G11" s="111"/>
      <c r="H11" s="112"/>
    </row>
    <row r="12" spans="1:8" ht="32.25" customHeight="1" x14ac:dyDescent="0.25">
      <c r="A12" s="72" t="s">
        <v>4</v>
      </c>
      <c r="B12" s="20" t="s">
        <v>10</v>
      </c>
      <c r="C12" s="16" t="s">
        <v>17</v>
      </c>
      <c r="D12" s="16" t="s">
        <v>18</v>
      </c>
      <c r="E12" s="16" t="s">
        <v>14</v>
      </c>
      <c r="F12" s="17" t="s">
        <v>15</v>
      </c>
      <c r="G12" s="18" t="s">
        <v>16</v>
      </c>
      <c r="H12" s="17" t="s">
        <v>8</v>
      </c>
    </row>
    <row r="13" spans="1:8" ht="12.75" customHeight="1" x14ac:dyDescent="0.2">
      <c r="A13" s="8" t="s">
        <v>32</v>
      </c>
      <c r="B13" s="33"/>
      <c r="C13" s="75"/>
      <c r="D13" s="75"/>
      <c r="E13" s="76"/>
      <c r="F13" s="76"/>
      <c r="G13" s="76"/>
      <c r="H13" s="41">
        <f>SUM(E13:G13)</f>
        <v>0</v>
      </c>
    </row>
    <row r="14" spans="1:8" ht="12.75" customHeight="1" x14ac:dyDescent="0.2">
      <c r="A14" s="77" t="s">
        <v>35</v>
      </c>
      <c r="B14" s="77" t="s">
        <v>36</v>
      </c>
      <c r="C14" s="78">
        <v>100</v>
      </c>
      <c r="D14" s="75">
        <v>35</v>
      </c>
      <c r="E14" s="76">
        <f>(C14*D14)</f>
        <v>3500</v>
      </c>
      <c r="F14" s="76"/>
      <c r="G14" s="76"/>
      <c r="H14" s="41">
        <f t="shared" ref="H14:H26" si="0">SUM(E14:G14)</f>
        <v>3500</v>
      </c>
    </row>
    <row r="15" spans="1:8" ht="15" customHeight="1" x14ac:dyDescent="0.25">
      <c r="A15" s="79"/>
      <c r="B15" s="77" t="s">
        <v>37</v>
      </c>
      <c r="C15" s="78">
        <v>150</v>
      </c>
      <c r="D15" s="75">
        <v>20</v>
      </c>
      <c r="E15" s="42">
        <f>C15*D15</f>
        <v>3000</v>
      </c>
      <c r="F15" s="76"/>
      <c r="G15" s="76"/>
      <c r="H15" s="41">
        <f t="shared" si="0"/>
        <v>3000</v>
      </c>
    </row>
    <row r="16" spans="1:8" ht="15" customHeight="1" x14ac:dyDescent="0.25">
      <c r="A16" s="79"/>
      <c r="B16" s="77" t="s">
        <v>38</v>
      </c>
      <c r="C16" s="78">
        <v>500</v>
      </c>
      <c r="D16" s="75">
        <v>2</v>
      </c>
      <c r="E16" s="77"/>
      <c r="F16" s="76">
        <f>C16*D16</f>
        <v>1000</v>
      </c>
      <c r="G16" s="76"/>
      <c r="H16" s="41">
        <f>F16</f>
        <v>1000</v>
      </c>
    </row>
    <row r="17" spans="1:8" ht="12.75" customHeight="1" x14ac:dyDescent="0.25">
      <c r="A17" s="80"/>
      <c r="B17" s="77"/>
      <c r="C17" s="78"/>
      <c r="D17" s="75"/>
      <c r="E17" s="81"/>
      <c r="F17" s="76"/>
      <c r="G17" s="76"/>
      <c r="H17" s="41">
        <f t="shared" si="0"/>
        <v>0</v>
      </c>
    </row>
    <row r="18" spans="1:8" x14ac:dyDescent="0.2">
      <c r="A18" s="8" t="s">
        <v>33</v>
      </c>
      <c r="B18" s="36"/>
      <c r="C18" s="78"/>
      <c r="D18" s="75"/>
      <c r="E18" s="42"/>
      <c r="F18" s="76"/>
      <c r="G18" s="76"/>
      <c r="H18" s="41">
        <f t="shared" si="0"/>
        <v>0</v>
      </c>
    </row>
    <row r="19" spans="1:8" x14ac:dyDescent="0.2">
      <c r="A19" s="77" t="s">
        <v>39</v>
      </c>
      <c r="B19" s="77" t="s">
        <v>40</v>
      </c>
      <c r="C19" s="78">
        <v>2</v>
      </c>
      <c r="D19" s="75">
        <v>300</v>
      </c>
      <c r="E19" s="77"/>
      <c r="F19" s="76"/>
      <c r="G19" s="42">
        <f>C19*D19</f>
        <v>600</v>
      </c>
      <c r="H19" s="41">
        <f>SUM(F19:G19)</f>
        <v>600</v>
      </c>
    </row>
    <row r="20" spans="1:8" ht="12.75" customHeight="1" x14ac:dyDescent="0.2">
      <c r="A20" s="77" t="s">
        <v>42</v>
      </c>
      <c r="B20" s="77" t="s">
        <v>41</v>
      </c>
      <c r="C20" s="78">
        <v>1000</v>
      </c>
      <c r="D20" s="75">
        <v>0.15</v>
      </c>
      <c r="E20" s="77"/>
      <c r="F20" s="76"/>
      <c r="G20" s="42">
        <f>C20*D20</f>
        <v>150</v>
      </c>
      <c r="H20" s="41">
        <f>SUM(F20:G20)</f>
        <v>150</v>
      </c>
    </row>
    <row r="21" spans="1:8" ht="12.75" customHeight="1" x14ac:dyDescent="0.25">
      <c r="A21" s="79"/>
      <c r="B21" s="77"/>
      <c r="C21" s="78"/>
      <c r="D21" s="75"/>
      <c r="E21" s="42"/>
      <c r="F21" s="76"/>
      <c r="G21" s="76"/>
      <c r="H21" s="41">
        <f t="shared" si="0"/>
        <v>0</v>
      </c>
    </row>
    <row r="22" spans="1:8" ht="12.75" customHeight="1" x14ac:dyDescent="0.2">
      <c r="A22" s="8" t="s">
        <v>43</v>
      </c>
      <c r="B22" s="36"/>
      <c r="C22" s="78"/>
      <c r="D22" s="75"/>
      <c r="E22" s="42"/>
      <c r="F22" s="76"/>
      <c r="G22" s="76"/>
      <c r="H22" s="41">
        <f t="shared" si="0"/>
        <v>0</v>
      </c>
    </row>
    <row r="23" spans="1:8" ht="25.5" x14ac:dyDescent="0.2">
      <c r="A23" s="77" t="s">
        <v>44</v>
      </c>
      <c r="B23" s="34" t="s">
        <v>45</v>
      </c>
      <c r="C23" s="78">
        <v>1</v>
      </c>
      <c r="D23" s="75">
        <v>1000</v>
      </c>
      <c r="E23" s="77">
        <f>C23*D23</f>
        <v>1000</v>
      </c>
      <c r="F23" s="77"/>
      <c r="G23" s="76"/>
      <c r="H23" s="41">
        <f>SUM(E23:G23)</f>
        <v>1000</v>
      </c>
    </row>
    <row r="24" spans="1:8" ht="12.75" customHeight="1" x14ac:dyDescent="0.25">
      <c r="A24" s="79"/>
      <c r="B24" s="82"/>
      <c r="C24" s="75"/>
      <c r="D24" s="75"/>
      <c r="E24" s="77"/>
      <c r="F24" s="42"/>
      <c r="G24" s="76"/>
      <c r="H24" s="41">
        <f>SUM(F24:G24)</f>
        <v>0</v>
      </c>
    </row>
    <row r="25" spans="1:8" ht="12.75" customHeight="1" x14ac:dyDescent="0.25">
      <c r="A25" s="79"/>
      <c r="B25" s="82"/>
      <c r="C25" s="75"/>
      <c r="D25" s="75"/>
      <c r="E25" s="42"/>
      <c r="F25" s="76"/>
      <c r="G25" s="76"/>
      <c r="H25" s="41">
        <f t="shared" si="0"/>
        <v>0</v>
      </c>
    </row>
    <row r="26" spans="1:8" x14ac:dyDescent="0.2">
      <c r="A26" s="77"/>
      <c r="C26" s="75"/>
      <c r="D26" s="75"/>
      <c r="E26" s="42"/>
      <c r="F26" s="76"/>
      <c r="G26" s="76"/>
      <c r="H26" s="41">
        <f t="shared" si="0"/>
        <v>0</v>
      </c>
    </row>
    <row r="27" spans="1:8" s="5" customFormat="1" ht="28.5" x14ac:dyDescent="0.2">
      <c r="A27" s="17" t="s">
        <v>11</v>
      </c>
      <c r="B27" s="17"/>
      <c r="C27" s="83"/>
      <c r="D27" s="83"/>
      <c r="E27" s="40">
        <f>SUM(E13:E26)</f>
        <v>7500</v>
      </c>
      <c r="F27" s="40">
        <f>SUM(F13:F26)</f>
        <v>1000</v>
      </c>
      <c r="G27" s="40">
        <f>SUM(G13:G26)</f>
        <v>750</v>
      </c>
      <c r="H27" s="40">
        <f>SUM(H13:H26)</f>
        <v>9250</v>
      </c>
    </row>
    <row r="28" spans="1:8" s="5" customFormat="1" ht="11.25" customHeight="1" x14ac:dyDescent="0.2">
      <c r="A28" s="92"/>
      <c r="B28" s="93"/>
      <c r="C28" s="93"/>
      <c r="D28" s="93"/>
      <c r="E28" s="93"/>
      <c r="F28" s="93"/>
      <c r="G28" s="93"/>
      <c r="H28" s="94"/>
    </row>
    <row r="29" spans="1:8" ht="29.25" x14ac:dyDescent="0.25">
      <c r="A29" s="72" t="s">
        <v>5</v>
      </c>
      <c r="B29" s="20" t="s">
        <v>10</v>
      </c>
      <c r="C29" s="16" t="s">
        <v>48</v>
      </c>
      <c r="D29" s="16" t="s">
        <v>49</v>
      </c>
      <c r="E29" s="16" t="s">
        <v>14</v>
      </c>
      <c r="F29" s="17" t="s">
        <v>15</v>
      </c>
      <c r="G29" s="18" t="s">
        <v>16</v>
      </c>
      <c r="H29" s="17" t="s">
        <v>8</v>
      </c>
    </row>
    <row r="30" spans="1:8" x14ac:dyDescent="0.2">
      <c r="A30" s="8" t="s">
        <v>46</v>
      </c>
      <c r="B30" s="36"/>
      <c r="C30" s="78"/>
      <c r="D30" s="75"/>
      <c r="E30" s="42"/>
      <c r="F30" s="76"/>
      <c r="G30" s="76"/>
      <c r="H30" s="41">
        <f>SUM(E30:G30)</f>
        <v>0</v>
      </c>
    </row>
    <row r="31" spans="1:8" ht="30" x14ac:dyDescent="0.25">
      <c r="A31" s="80" t="s">
        <v>50</v>
      </c>
      <c r="B31" s="34" t="s">
        <v>47</v>
      </c>
      <c r="C31" s="78">
        <f>6*5</f>
        <v>30</v>
      </c>
      <c r="D31" s="75">
        <v>23.56</v>
      </c>
      <c r="E31" s="42"/>
      <c r="F31" s="76">
        <f>C31*D31</f>
        <v>706.8</v>
      </c>
      <c r="G31" s="76"/>
      <c r="H31" s="41">
        <f t="shared" ref="H31:H33" si="1">SUM(E31:G31)</f>
        <v>706.8</v>
      </c>
    </row>
    <row r="32" spans="1:8" x14ac:dyDescent="0.2">
      <c r="A32" s="8" t="s">
        <v>30</v>
      </c>
      <c r="B32" s="36"/>
      <c r="C32" s="78"/>
      <c r="D32" s="75"/>
      <c r="E32" s="42"/>
      <c r="F32" s="76"/>
      <c r="G32" s="76"/>
      <c r="H32" s="41">
        <f t="shared" si="1"/>
        <v>0</v>
      </c>
    </row>
    <row r="33" spans="1:9" ht="15" x14ac:dyDescent="0.25">
      <c r="A33" s="79" t="s">
        <v>19</v>
      </c>
      <c r="B33" s="36"/>
      <c r="C33" s="78"/>
      <c r="D33" s="75"/>
      <c r="E33" s="42"/>
      <c r="F33" s="76"/>
      <c r="G33" s="76"/>
      <c r="H33" s="41">
        <f t="shared" si="1"/>
        <v>0</v>
      </c>
    </row>
    <row r="34" spans="1:9" s="5" customFormat="1" ht="17.25" customHeight="1" x14ac:dyDescent="0.2">
      <c r="A34" s="73"/>
      <c r="B34" s="17" t="s">
        <v>12</v>
      </c>
      <c r="C34" s="73"/>
      <c r="D34" s="73"/>
      <c r="E34" s="84">
        <f>SUM(E30:E33)</f>
        <v>0</v>
      </c>
      <c r="F34" s="84">
        <f>SUM(F30:F33)</f>
        <v>706.8</v>
      </c>
      <c r="G34" s="84">
        <f>SUM(G30:G33)</f>
        <v>0</v>
      </c>
      <c r="H34" s="84">
        <f>SUM(H30:H33)</f>
        <v>706.8</v>
      </c>
    </row>
    <row r="35" spans="1:9" s="5" customFormat="1" ht="17.25" customHeight="1" x14ac:dyDescent="0.25">
      <c r="A35" s="85"/>
      <c r="B35" s="35"/>
      <c r="C35" s="85"/>
      <c r="D35" s="85"/>
      <c r="E35" s="86">
        <v>0</v>
      </c>
      <c r="F35" s="86">
        <v>0</v>
      </c>
      <c r="G35" s="86">
        <v>0</v>
      </c>
      <c r="H35" s="86">
        <f>SUM(E35:G35)</f>
        <v>0</v>
      </c>
    </row>
    <row r="36" spans="1:9" s="10" customFormat="1" x14ac:dyDescent="0.2">
      <c r="A36" s="77"/>
      <c r="B36" s="36"/>
      <c r="C36" s="87"/>
      <c r="D36" s="87"/>
      <c r="E36" s="88"/>
      <c r="F36" s="88"/>
      <c r="G36" s="88"/>
      <c r="H36" s="88"/>
    </row>
    <row r="37" spans="1:9" s="7" customFormat="1" ht="15.75" x14ac:dyDescent="0.25">
      <c r="A37" s="89"/>
      <c r="B37" s="20" t="s">
        <v>13</v>
      </c>
      <c r="C37" s="90"/>
      <c r="D37" s="90"/>
      <c r="E37" s="91">
        <f>E34+E27+E35</f>
        <v>7500</v>
      </c>
      <c r="F37" s="91">
        <f>SUM(F27,F34,F35)</f>
        <v>1706.8</v>
      </c>
      <c r="G37" s="91">
        <f>SUM(G27,G34,G35)</f>
        <v>750</v>
      </c>
      <c r="H37" s="91">
        <f>SUM(E37:G37)</f>
        <v>9956.7999999999993</v>
      </c>
    </row>
    <row r="38" spans="1:9" ht="8.25" customHeight="1" x14ac:dyDescent="0.2">
      <c r="A38" s="104"/>
      <c r="B38" s="105"/>
      <c r="C38" s="105"/>
      <c r="D38" s="105"/>
      <c r="E38" s="105"/>
      <c r="F38" s="105"/>
      <c r="G38" s="105"/>
      <c r="H38" s="106"/>
    </row>
    <row r="39" spans="1:9" ht="18" customHeight="1" x14ac:dyDescent="0.2">
      <c r="A39" s="108"/>
      <c r="B39" s="109"/>
      <c r="C39" s="109"/>
      <c r="D39" s="109"/>
      <c r="E39" s="109"/>
      <c r="F39" s="109"/>
      <c r="G39" s="109"/>
      <c r="H39" s="109"/>
      <c r="I39" s="22"/>
    </row>
    <row r="40" spans="1:9" ht="12.75" customHeight="1" x14ac:dyDescent="0.25">
      <c r="A40" s="97" t="s">
        <v>21</v>
      </c>
      <c r="B40" s="98"/>
      <c r="C40" s="98"/>
      <c r="D40" s="98"/>
      <c r="E40" s="98"/>
      <c r="F40" s="98"/>
      <c r="G40" s="60"/>
      <c r="H40" s="55"/>
      <c r="I40" s="22"/>
    </row>
    <row r="41" spans="1:9" ht="15.75" x14ac:dyDescent="0.25">
      <c r="A41" s="56" t="s">
        <v>22</v>
      </c>
      <c r="B41" s="51" t="s">
        <v>23</v>
      </c>
      <c r="C41" s="52" t="s">
        <v>24</v>
      </c>
      <c r="D41" s="52" t="s">
        <v>25</v>
      </c>
      <c r="E41" s="52" t="s">
        <v>26</v>
      </c>
      <c r="F41" s="61"/>
      <c r="G41" s="62"/>
      <c r="H41" s="57"/>
      <c r="I41" s="22"/>
    </row>
    <row r="42" spans="1:9" ht="15.75" x14ac:dyDescent="0.25">
      <c r="A42" s="63" t="s">
        <v>27</v>
      </c>
      <c r="B42" s="64" t="s">
        <v>52</v>
      </c>
      <c r="C42" s="65">
        <f>H37*0.1</f>
        <v>995.68</v>
      </c>
      <c r="D42" s="65">
        <f>H37-E37</f>
        <v>2456.7999999999993</v>
      </c>
      <c r="E42" s="54" t="str">
        <f>IF(D42&lt;C42,"No","Yes")</f>
        <v>Yes</v>
      </c>
      <c r="F42" s="61"/>
      <c r="G42" s="62"/>
      <c r="H42" s="57"/>
      <c r="I42" s="22"/>
    </row>
    <row r="43" spans="1:9" x14ac:dyDescent="0.2">
      <c r="A43" s="58"/>
      <c r="B43" s="53"/>
      <c r="C43" s="53"/>
      <c r="D43" s="53"/>
      <c r="E43" s="53"/>
      <c r="F43" s="53"/>
      <c r="G43" s="62"/>
      <c r="H43" s="57"/>
      <c r="I43" s="22"/>
    </row>
    <row r="44" spans="1:9" ht="15.75" x14ac:dyDescent="0.25">
      <c r="A44" s="99" t="s">
        <v>28</v>
      </c>
      <c r="B44" s="100"/>
      <c r="C44" s="100"/>
      <c r="D44" s="100"/>
      <c r="E44" s="100"/>
      <c r="F44" s="100"/>
      <c r="G44" s="62"/>
      <c r="H44" s="57"/>
      <c r="I44" s="22"/>
    </row>
    <row r="45" spans="1:9" x14ac:dyDescent="0.2">
      <c r="A45" s="66" t="s">
        <v>29</v>
      </c>
      <c r="B45" s="67">
        <f>E37/H37</f>
        <v>0.75325405752852326</v>
      </c>
      <c r="C45" s="69"/>
      <c r="D45" s="69"/>
      <c r="E45" s="69"/>
      <c r="F45" s="69"/>
      <c r="G45" s="68"/>
      <c r="H45" s="59"/>
      <c r="I45" s="22"/>
    </row>
    <row r="46" spans="1:9" x14ac:dyDescent="0.2">
      <c r="A46" s="23"/>
      <c r="B46" s="37"/>
      <c r="C46" s="23"/>
      <c r="D46" s="23"/>
      <c r="E46" s="23"/>
      <c r="F46" s="23"/>
      <c r="G46" s="24"/>
      <c r="H46" s="25"/>
      <c r="I46" s="22"/>
    </row>
  </sheetData>
  <mergeCells count="10">
    <mergeCell ref="A28:H28"/>
    <mergeCell ref="A5:A7"/>
    <mergeCell ref="A40:F40"/>
    <mergeCell ref="A44:F44"/>
    <mergeCell ref="A1:H1"/>
    <mergeCell ref="A38:H38"/>
    <mergeCell ref="A2:G2"/>
    <mergeCell ref="A39:H39"/>
    <mergeCell ref="A11:H11"/>
    <mergeCell ref="D3:D10"/>
  </mergeCells>
  <phoneticPr fontId="0" type="noConversion"/>
  <pageMargins left="0.5" right="0.5" top="0.54" bottom="0.42" header="0.17" footer="0.16"/>
  <pageSetup scale="90" orientation="landscape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Form</vt:lpstr>
      <vt:lpstr>'Budget Form'!Print_Area</vt:lpstr>
    </vt:vector>
  </TitlesOfParts>
  <Company>City of Thornton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dvanfoss</dc:creator>
  <cp:lastModifiedBy>Emily Orbanek</cp:lastModifiedBy>
  <cp:lastPrinted>2016-11-28T21:03:21Z</cp:lastPrinted>
  <dcterms:created xsi:type="dcterms:W3CDTF">2003-07-30T21:23:54Z</dcterms:created>
  <dcterms:modified xsi:type="dcterms:W3CDTF">2021-01-18T17:22:20Z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-1285797472</vt:i4>
  </property>
  <property fmtid="{D5CDD505-2E9C-101B-9397-08002B2CF9AE}" pid="3" name="_NewReviewCycle">
    <vt:lpwstr/>
  </property>
  <property fmtid="{D5CDD505-2E9C-101B-9397-08002B2CF9AE}" pid="4" name="_EmailSubject">
    <vt:lpwstr>Budget files</vt:lpwstr>
  </property>
  <property fmtid="{D5CDD505-2E9C-101B-9397-08002B2CF9AE}" pid="5" name="_AuthorEmail">
    <vt:lpwstr>Diane.VanFossen@cityofthornton.net</vt:lpwstr>
  </property>
  <property fmtid="{D5CDD505-2E9C-101B-9397-08002B2CF9AE}" pid="6" name="_AuthorEmailDisplayName">
    <vt:lpwstr>Diane Van Fossen</vt:lpwstr>
  </property>
  <property fmtid="{D5CDD505-2E9C-101B-9397-08002B2CF9AE}" pid="7" name="_ReviewingToolsShownOnce">
    <vt:lpwstr/>
  </property>
</Properties>
</file>